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'Feuil1'!$A$1:$J$25</definedName>
  </definedNames>
  <calcPr fullCalcOnLoad="1"/>
</workbook>
</file>

<file path=xl/sharedStrings.xml><?xml version="1.0" encoding="utf-8"?>
<sst xmlns="http://schemas.openxmlformats.org/spreadsheetml/2006/main" count="30" uniqueCount="25">
  <si>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</si>
  <si>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</si>
  <si>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</si>
  <si>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</si>
  <si>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</si>
  <si>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</si>
  <si>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</si>
  <si>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</si>
  <si>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</si>
  <si>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</si>
  <si>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</si>
  <si>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</si>
  <si>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</si>
  <si>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</si>
  <si>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</si>
  <si>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</si>
  <si>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</si>
  <si>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REDON</t>
  </si>
  <si>
    <t>PIERRE MARIE</t>
  </si>
  <si>
    <t>COC FOUGERAIS</t>
  </si>
  <si>
    <t>KITCHEN St AVE</t>
  </si>
  <si>
    <t>VS DE RHUYS</t>
  </si>
  <si>
    <t>CLASSEMENT CLUB 2019</t>
  </si>
  <si>
    <t>VITRE</t>
  </si>
  <si>
    <t>ROSTRENEN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</si>
</sst>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zoomScalePageLayoutView="0" workbookViewId="0" topLeftCell="A1">
      <selection activeCell="M8" sqref="M8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8" t="s">
        <v>22</v>
      </c>
      <c r="C1" s="8"/>
      <c r="D1" s="8"/>
      <c r="E1" s="8"/>
      <c r="F1" s="8"/>
      <c r="G1" s="8"/>
      <c r="H1" s="8"/>
      <c r="I1" s="8"/>
      <c r="J1" s="8"/>
    </row>
    <row r="3" spans="2:10" ht="21" customHeight="1">
      <c r="B3" s="2"/>
      <c r="C3" s="3" t="s">
        <v>5</v>
      </c>
      <c r="D3" s="5" t="s">
        <v>0</v>
      </c>
      <c r="E3" s="5" t="s">
        <v>23</v>
      </c>
      <c r="F3" s="5" t="s">
        <v>1</v>
      </c>
      <c r="G3" s="5" t="s">
        <v>24</v>
      </c>
      <c r="H3" s="5" t="s">
        <v>17</v>
      </c>
      <c r="I3" s="5" t="s">
        <v>3</v>
      </c>
      <c r="J3" s="3" t="s">
        <v>13</v>
      </c>
    </row>
    <row r="4" spans="1:10" ht="21" customHeight="1">
      <c r="A4">
        <v>1</v>
      </c>
      <c r="B4" s="2" t="s">
        <v>5</v>
      </c>
      <c r="C4" s="3">
        <f>34+60+26+22+17</f>
        <v>159</v>
      </c>
      <c r="D4" s="7">
        <v>151</v>
      </c>
      <c r="E4" s="3">
        <v>149</v>
      </c>
      <c r="F4" s="3">
        <f>34+30+14+21+22+12</f>
        <v>133</v>
      </c>
      <c r="G4" s="3">
        <v>148</v>
      </c>
      <c r="H4" s="3">
        <f>20+30+20+26+8+17</f>
        <v>121</v>
      </c>
      <c r="I4" s="3">
        <f>49+34+17+16+17</f>
        <v>133</v>
      </c>
      <c r="J4" s="3">
        <f>SUM(C4:I4)</f>
        <v>994</v>
      </c>
    </row>
    <row r="5" spans="1:10" ht="21" customHeight="1">
      <c r="A5">
        <v>2</v>
      </c>
      <c r="B5" s="2" t="s">
        <v>8</v>
      </c>
      <c r="C5" s="3">
        <v>150</v>
      </c>
      <c r="D5" s="7">
        <v>152</v>
      </c>
      <c r="E5" s="3">
        <v>120</v>
      </c>
      <c r="F5" s="6">
        <f>30+22+25+27+24+26</f>
        <v>154</v>
      </c>
      <c r="G5" s="3">
        <v>141</v>
      </c>
      <c r="H5" s="3">
        <f>21+8+5+16+30+26</f>
        <v>106</v>
      </c>
      <c r="I5" s="3">
        <f>52+44+23+26</f>
        <v>145</v>
      </c>
      <c r="J5" s="3">
        <f>SUM(C5:I5)</f>
        <v>968</v>
      </c>
    </row>
    <row r="6" spans="1:10" ht="21" customHeight="1">
      <c r="A6">
        <v>3</v>
      </c>
      <c r="B6" s="2" t="s">
        <v>3</v>
      </c>
      <c r="C6" s="3">
        <v>141</v>
      </c>
      <c r="D6" s="7">
        <v>104</v>
      </c>
      <c r="E6" s="3">
        <v>130</v>
      </c>
      <c r="F6" s="3">
        <f>22+26+46+47</f>
        <v>141</v>
      </c>
      <c r="G6" s="3">
        <v>103</v>
      </c>
      <c r="H6" s="3">
        <f>15+19+30+6+30+23</f>
        <v>123</v>
      </c>
      <c r="I6" s="3">
        <f>18+56+34+56</f>
        <v>164</v>
      </c>
      <c r="J6" s="3">
        <f>SUM(C6:I6)</f>
        <v>906</v>
      </c>
    </row>
    <row r="7" spans="1:10" ht="21" customHeight="1">
      <c r="A7">
        <v>4</v>
      </c>
      <c r="B7" s="2" t="s">
        <v>7</v>
      </c>
      <c r="C7" s="3">
        <v>126</v>
      </c>
      <c r="D7" s="7">
        <f>21+15+12+8+8+30</f>
        <v>94</v>
      </c>
      <c r="E7" s="3">
        <v>127</v>
      </c>
      <c r="F7" s="3">
        <f>23+20+16+20+22</f>
        <v>101</v>
      </c>
      <c r="G7" s="3">
        <v>102</v>
      </c>
      <c r="H7" s="3">
        <f>11+16+17+19+19+19</f>
        <v>101</v>
      </c>
      <c r="I7" s="3">
        <f>22+36+16+23+18</f>
        <v>115</v>
      </c>
      <c r="J7" s="3">
        <f>SUM(C7:I7)</f>
        <v>766</v>
      </c>
    </row>
    <row r="8" spans="1:10" ht="21" customHeight="1">
      <c r="A8">
        <v>5</v>
      </c>
      <c r="B8" s="2" t="s">
        <v>4</v>
      </c>
      <c r="C8" s="3">
        <v>89</v>
      </c>
      <c r="D8" s="7">
        <v>116</v>
      </c>
      <c r="E8" s="3">
        <v>86</v>
      </c>
      <c r="F8" s="3">
        <f>18+26+22+16+19+5</f>
        <v>106</v>
      </c>
      <c r="G8" s="3">
        <v>107</v>
      </c>
      <c r="H8" s="3">
        <f>13+26+12+13+14+15</f>
        <v>93</v>
      </c>
      <c r="I8" s="3">
        <f>32+47+25+22</f>
        <v>126</v>
      </c>
      <c r="J8" s="3">
        <f>SUM(C8:I8)</f>
        <v>723</v>
      </c>
    </row>
    <row r="9" spans="1:10" ht="21" customHeight="1">
      <c r="A9">
        <v>6</v>
      </c>
      <c r="B9" s="2" t="s">
        <v>14</v>
      </c>
      <c r="C9" s="3">
        <v>85</v>
      </c>
      <c r="D9" s="7">
        <v>64</v>
      </c>
      <c r="E9" s="3">
        <v>73</v>
      </c>
      <c r="F9" s="3">
        <f>17+44+17+28</f>
        <v>106</v>
      </c>
      <c r="G9" s="3">
        <v>114</v>
      </c>
      <c r="H9" s="3">
        <f>26+21+15+15+7+22</f>
        <v>106</v>
      </c>
      <c r="I9" s="3">
        <f>14+27+8+39+15</f>
        <v>103</v>
      </c>
      <c r="J9" s="3">
        <f>SUM(C9:I9)</f>
        <v>651</v>
      </c>
    </row>
    <row r="10" spans="1:10" ht="21" customHeight="1">
      <c r="A10">
        <v>7</v>
      </c>
      <c r="B10" s="2" t="s">
        <v>1</v>
      </c>
      <c r="C10" s="3">
        <v>81</v>
      </c>
      <c r="D10" s="7">
        <f>84</f>
        <v>84</v>
      </c>
      <c r="E10" s="3">
        <v>99</v>
      </c>
      <c r="F10" s="3">
        <f>30+18+19+23+4+19</f>
        <v>113</v>
      </c>
      <c r="G10" s="3">
        <v>72</v>
      </c>
      <c r="H10" s="3">
        <f>14+21+26+9+13+8</f>
        <v>91</v>
      </c>
      <c r="I10" s="3">
        <f>16+19+13+15+16</f>
        <v>79</v>
      </c>
      <c r="J10" s="3">
        <f>SUM(C10:I10)</f>
        <v>619</v>
      </c>
    </row>
    <row r="11" spans="1:10" ht="21" customHeight="1">
      <c r="A11">
        <v>8</v>
      </c>
      <c r="B11" s="4" t="s">
        <v>17</v>
      </c>
      <c r="C11" s="3">
        <v>69</v>
      </c>
      <c r="D11" s="7">
        <f>14+26+18+17+11</f>
        <v>86</v>
      </c>
      <c r="E11" s="3">
        <v>101</v>
      </c>
      <c r="F11" s="3">
        <f>7+7+22+9+21+9</f>
        <v>75</v>
      </c>
      <c r="G11" s="3">
        <v>98</v>
      </c>
      <c r="H11" s="3">
        <f>19+23+26+18+8+9</f>
        <v>103</v>
      </c>
      <c r="I11" s="3">
        <f>44+15+24</f>
        <v>83</v>
      </c>
      <c r="J11" s="3">
        <f>SUM(C11:I11)</f>
        <v>615</v>
      </c>
    </row>
    <row r="12" spans="1:10" ht="21" customHeight="1">
      <c r="A12">
        <v>10</v>
      </c>
      <c r="B12" s="2" t="s">
        <v>12</v>
      </c>
      <c r="C12" s="3">
        <v>73</v>
      </c>
      <c r="D12" s="7">
        <v>78</v>
      </c>
      <c r="E12" s="3">
        <v>63</v>
      </c>
      <c r="F12" s="3">
        <f>26+14+15+20</f>
        <v>75</v>
      </c>
      <c r="G12" s="3">
        <v>92</v>
      </c>
      <c r="H12" s="3">
        <f>30+5+17+26+14+20</f>
        <v>112</v>
      </c>
      <c r="I12" s="3">
        <f>23+34+17+26+8</f>
        <v>108</v>
      </c>
      <c r="J12" s="3">
        <f>SUM(C12:I12)</f>
        <v>601</v>
      </c>
    </row>
    <row r="13" spans="1:10" ht="21" customHeight="1">
      <c r="A13">
        <v>9</v>
      </c>
      <c r="B13" s="2" t="s">
        <v>9</v>
      </c>
      <c r="C13" s="3">
        <v>98</v>
      </c>
      <c r="D13" s="7">
        <v>65</v>
      </c>
      <c r="E13" s="3">
        <v>111</v>
      </c>
      <c r="F13" s="3">
        <f>26+30+33</f>
        <v>89</v>
      </c>
      <c r="G13" s="3">
        <v>52</v>
      </c>
      <c r="H13" s="3">
        <f>18+6+6+14+7+26</f>
        <v>77</v>
      </c>
      <c r="I13" s="3">
        <f>26+5+9+22</f>
        <v>62</v>
      </c>
      <c r="J13" s="3">
        <f>SUM(C13:I13)</f>
        <v>554</v>
      </c>
    </row>
    <row r="14" spans="1:10" ht="21" customHeight="1">
      <c r="A14">
        <v>11</v>
      </c>
      <c r="B14" s="2" t="s">
        <v>10</v>
      </c>
      <c r="C14" s="3">
        <v>71</v>
      </c>
      <c r="D14" s="7">
        <f>75</f>
        <v>75</v>
      </c>
      <c r="E14" s="3">
        <v>87</v>
      </c>
      <c r="F14" s="3">
        <f>34+19+26+14</f>
        <v>93</v>
      </c>
      <c r="G14" s="3">
        <v>62</v>
      </c>
      <c r="H14" s="3">
        <f>23+19+8+8+13+18</f>
        <v>89</v>
      </c>
      <c r="I14" s="3">
        <f>37+24+9</f>
        <v>70</v>
      </c>
      <c r="J14" s="3">
        <f>SUM(C14:I14)</f>
        <v>547</v>
      </c>
    </row>
    <row r="15" spans="1:10" ht="21" customHeight="1">
      <c r="A15">
        <v>14</v>
      </c>
      <c r="B15" s="2" t="s">
        <v>0</v>
      </c>
      <c r="C15" s="3">
        <v>74</v>
      </c>
      <c r="D15" s="7">
        <f>14+22+17+19+26+13</f>
        <v>111</v>
      </c>
      <c r="E15" s="3">
        <v>74</v>
      </c>
      <c r="F15" s="3">
        <f>11+12+6+12+6</f>
        <v>47</v>
      </c>
      <c r="G15" s="3">
        <v>65</v>
      </c>
      <c r="H15" s="3">
        <f>20+11+22+5+9</f>
        <v>67</v>
      </c>
      <c r="I15" s="3">
        <f>14+19+22+12</f>
        <v>67</v>
      </c>
      <c r="J15" s="3">
        <f>SUM(C15:I15)</f>
        <v>505</v>
      </c>
    </row>
    <row r="16" spans="1:10" ht="21" customHeight="1">
      <c r="A16">
        <v>12</v>
      </c>
      <c r="B16" s="2" t="s">
        <v>2</v>
      </c>
      <c r="C16" s="3">
        <v>56</v>
      </c>
      <c r="D16" s="7">
        <f>22+16+8+17+7+5</f>
        <v>75</v>
      </c>
      <c r="E16" s="3">
        <v>56</v>
      </c>
      <c r="F16" s="3">
        <f>14+16+12+4+5</f>
        <v>51</v>
      </c>
      <c r="G16" s="3">
        <v>63</v>
      </c>
      <c r="H16" s="3">
        <f>23+13+16+22+4</f>
        <v>78</v>
      </c>
      <c r="I16" s="3">
        <f>4+27+17+24</f>
        <v>72</v>
      </c>
      <c r="J16" s="3">
        <f>SUM(C16:I16)</f>
        <v>451</v>
      </c>
    </row>
    <row r="17" spans="1:10" ht="21" customHeight="1">
      <c r="A17">
        <v>13</v>
      </c>
      <c r="B17" s="2" t="s">
        <v>20</v>
      </c>
      <c r="C17" s="3">
        <v>71</v>
      </c>
      <c r="D17" s="7">
        <v>67</v>
      </c>
      <c r="E17" s="3">
        <v>77</v>
      </c>
      <c r="F17" s="3">
        <f>8+5+18+15+15+11</f>
        <v>72</v>
      </c>
      <c r="G17" s="3">
        <v>32</v>
      </c>
      <c r="H17" s="3">
        <f>5+11+14+23+16</f>
        <v>69</v>
      </c>
      <c r="I17" s="3"/>
      <c r="J17" s="3">
        <f>SUM(C17:I17)</f>
        <v>388</v>
      </c>
    </row>
    <row r="18" spans="1:10" ht="21" customHeight="1">
      <c r="A18">
        <v>15</v>
      </c>
      <c r="B18" s="2" t="s">
        <v>6</v>
      </c>
      <c r="C18" s="3">
        <v>39</v>
      </c>
      <c r="D18" s="7">
        <v>31</v>
      </c>
      <c r="E18" s="3">
        <v>72</v>
      </c>
      <c r="F18" s="3">
        <f>22+22+13+16+3+8</f>
        <v>84</v>
      </c>
      <c r="G18" s="3">
        <v>36</v>
      </c>
      <c r="H18" s="3">
        <f>17+9+8+22+7+12</f>
        <v>75</v>
      </c>
      <c r="I18" s="3">
        <f>7+18+17</f>
        <v>42</v>
      </c>
      <c r="J18" s="3">
        <f>SUM(C18:I18)</f>
        <v>379</v>
      </c>
    </row>
    <row r="19" spans="1:10" ht="21" customHeight="1">
      <c r="A19">
        <v>16</v>
      </c>
      <c r="B19" s="2" t="s">
        <v>15</v>
      </c>
      <c r="C19" s="3"/>
      <c r="D19" s="7">
        <v>59</v>
      </c>
      <c r="E19" s="3"/>
      <c r="F19" s="3">
        <f>17+15+12+17</f>
        <v>61</v>
      </c>
      <c r="G19" s="3">
        <v>84</v>
      </c>
      <c r="H19" s="3">
        <f>13+14+9+2+18</f>
        <v>56</v>
      </c>
      <c r="I19" s="3">
        <f>16+17+9+25</f>
        <v>67</v>
      </c>
      <c r="J19" s="3">
        <f>SUM(C19:I19)</f>
        <v>327</v>
      </c>
    </row>
    <row r="20" spans="1:10" ht="21" customHeight="1">
      <c r="A20">
        <v>18</v>
      </c>
      <c r="B20" s="2" t="s">
        <v>21</v>
      </c>
      <c r="C20" s="3">
        <v>60</v>
      </c>
      <c r="D20" s="7">
        <v>8</v>
      </c>
      <c r="E20" s="3">
        <v>65</v>
      </c>
      <c r="F20" s="3">
        <f>17+14+13+16</f>
        <v>60</v>
      </c>
      <c r="G20" s="3">
        <v>41</v>
      </c>
      <c r="H20" s="3"/>
      <c r="I20" s="3">
        <f>29+20+15</f>
        <v>64</v>
      </c>
      <c r="J20" s="3">
        <f>SUM(C20:I20)</f>
        <v>298</v>
      </c>
    </row>
    <row r="21" spans="1:10" ht="21" customHeight="1">
      <c r="A21">
        <v>17</v>
      </c>
      <c r="B21" s="2" t="s">
        <v>11</v>
      </c>
      <c r="C21" s="3"/>
      <c r="D21" s="7">
        <v>56</v>
      </c>
      <c r="E21" s="3">
        <v>18</v>
      </c>
      <c r="F21" s="3">
        <f>9+7+12</f>
        <v>28</v>
      </c>
      <c r="G21" s="3">
        <v>26</v>
      </c>
      <c r="H21" s="3">
        <f>5+15+4</f>
        <v>24</v>
      </c>
      <c r="I21" s="3">
        <f>19+19+13</f>
        <v>51</v>
      </c>
      <c r="J21" s="3">
        <f>SUM(C21:I21)</f>
        <v>203</v>
      </c>
    </row>
    <row r="22" spans="1:10" ht="21" customHeight="1">
      <c r="A22">
        <v>21</v>
      </c>
      <c r="B22" s="4" t="s">
        <v>18</v>
      </c>
      <c r="C22" s="3"/>
      <c r="D22" s="7">
        <v>26</v>
      </c>
      <c r="E22" s="3"/>
      <c r="F22" s="3">
        <f>13+7</f>
        <v>20</v>
      </c>
      <c r="G22" s="3">
        <v>34</v>
      </c>
      <c r="H22" s="3">
        <f>2+7+12+13</f>
        <v>34</v>
      </c>
      <c r="I22" s="3"/>
      <c r="J22" s="3">
        <f>SUM(C22:I22)</f>
        <v>114</v>
      </c>
    </row>
    <row r="23" spans="1:10" ht="21" customHeight="1">
      <c r="A23">
        <v>19</v>
      </c>
      <c r="B23" s="2" t="s">
        <v>19</v>
      </c>
      <c r="C23" s="3"/>
      <c r="D23" s="3"/>
      <c r="E23" s="3"/>
      <c r="F23" s="3"/>
      <c r="G23" s="3"/>
      <c r="H23" s="3"/>
      <c r="I23" s="3"/>
      <c r="J23" s="3">
        <f>SUM(C23:I23)</f>
        <v>0</v>
      </c>
    </row>
    <row r="24" spans="1:10" ht="21" customHeight="1">
      <c r="A24">
        <v>20</v>
      </c>
      <c r="B24" s="2" t="s">
        <v>16</v>
      </c>
      <c r="C24" s="3"/>
      <c r="D24" s="3"/>
      <c r="E24" s="3"/>
      <c r="F24" s="3"/>
      <c r="G24" s="3"/>
      <c r="H24" s="3"/>
      <c r="I24" s="3"/>
      <c r="J24" s="3">
        <f>SUM(C24:I24)</f>
        <v>0</v>
      </c>
    </row>
  </sheetData>
  <sheetProtection/>
  <autoFilter ref="B3:J3">
    <sortState ref="B4:J24">
      <sortCondition descending="1" sortBy="value" ref="J4:J24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bmx</cp:lastModifiedBy>
  <cp:lastPrinted>2019-04-27T22:14:26Z</cp:lastPrinted>
  <dcterms:created xsi:type="dcterms:W3CDTF">2009-03-01T17:46:24Z</dcterms:created>
  <dcterms:modified xsi:type="dcterms:W3CDTF">2019-04-27T22:14:35Z</dcterms:modified>
  <cp:category/>
  <cp:version/>
  <cp:contentType/>
  <cp:contentStatus/>
</cp:coreProperties>
</file>